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0560" activeTab="0"/>
  </bookViews>
  <sheets>
    <sheet name="по числу 2021" sheetId="1" r:id="rId1"/>
    <sheet name="АНАЛИТ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<sst xmlns="http://schemas.openxmlformats.org/spreadsheetml/2006/main" count="78" uniqueCount="50">
  <si>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Факультет</t>
  </si>
  <si>
    <t>П у б л и к а ц и и</t>
  </si>
  <si>
    <t>Участие в олимпиадах и научных конкурсах</t>
  </si>
  <si>
    <t>Международные и российские</t>
  </si>
  <si>
    <t>Региональные</t>
  </si>
  <si>
    <t>Участие в работе конференций</t>
  </si>
  <si>
    <t>Биологии и экологии</t>
  </si>
  <si>
    <t>Информатики и ВТ</t>
  </si>
  <si>
    <t>Исторический</t>
  </si>
  <si>
    <t>Математический</t>
  </si>
  <si>
    <t>Психологии</t>
  </si>
  <si>
    <t>Социально-политических  наук</t>
  </si>
  <si>
    <t>Физический</t>
  </si>
  <si>
    <t>Экономический</t>
  </si>
  <si>
    <t>Юридический</t>
  </si>
  <si>
    <t>Естественные науки</t>
  </si>
  <si>
    <t>Гуманитарные науки</t>
  </si>
  <si>
    <t>По университету</t>
  </si>
  <si>
    <t>Прочих</t>
  </si>
  <si>
    <t>Российских</t>
  </si>
  <si>
    <t>Число участников</t>
  </si>
  <si>
    <t>Рейтинг</t>
  </si>
  <si>
    <t>Международных</t>
  </si>
  <si>
    <t>Филологии и коммуникации</t>
  </si>
  <si>
    <t>Статьи</t>
  </si>
  <si>
    <t>Материалы и тезисы</t>
  </si>
  <si>
    <t>Мат. междунар. и росс. конференций</t>
  </si>
  <si>
    <t>Свид-ва  о гос.регистр.результатов интеллект. деятельност.
(прогр. для ЭВМ, базы данных)</t>
  </si>
  <si>
    <t>Колич. Обучающихся</t>
  </si>
  <si>
    <t>I</t>
  </si>
  <si>
    <t>III</t>
  </si>
  <si>
    <t>IV</t>
  </si>
  <si>
    <t>V</t>
  </si>
  <si>
    <t>Число обучающихся участвовавших в выполнении НИР на условиях оплаты</t>
  </si>
  <si>
    <t>Число обучающихся, участвовавших в работе жюри олимпиад и конк.</t>
  </si>
  <si>
    <t>Публикации индексируемые в WoS, Scopus</t>
  </si>
  <si>
    <t>Публикации индексируемые в РИНЦ</t>
  </si>
  <si>
    <t>Статьи в научных сборниках</t>
  </si>
  <si>
    <t>Тезисы междунар. и росийск. конф., материалы прочих конф.</t>
  </si>
  <si>
    <t>II</t>
  </si>
  <si>
    <t>Число награж-денных обучающихся</t>
  </si>
  <si>
    <t>Число награжденных обучающихся</t>
  </si>
  <si>
    <t>Публикации в журналах перечня ВАК, патенты</t>
  </si>
  <si>
    <t>VI</t>
  </si>
  <si>
    <t>Институт иностранных языков</t>
  </si>
  <si>
    <t>ПОДИТОГ</t>
  </si>
  <si>
    <t>БАЛЛ за публикации</t>
  </si>
  <si>
    <t>БАЛЛ за конференции, олимпиады</t>
  </si>
  <si>
    <t>Балл:</t>
  </si>
  <si>
    <t>ПОКАЗАТЕЛИ РАБОТЫ НАУЧНО-ИССЛЕДОВАТЕЛЬСКОЙ ДЕЯТЕЛЬНОСТИ ОБУЧАЮЩИХСЯ ЗА 2022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</si>
</sst>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2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9"/>
      <color indexed="10"/>
      <name val="Times New Roman"/>
      <family val="1"/>
    </font>
    <font>
      <b/>
      <sz val="9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5" fillId="0" borderId="1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5" fillId="24" borderId="13" xfId="0" applyFont="1" applyFill="1" applyBorder="1" applyAlignment="1">
      <alignment vertical="center" wrapText="1"/>
    </xf>
    <xf numFmtId="0" fontId="28" fillId="24" borderId="14" xfId="0" applyFont="1" applyFill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" fontId="6" fillId="0" borderId="24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 vertical="top" wrapText="1"/>
    </xf>
    <xf numFmtId="1" fontId="5" fillId="0" borderId="25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5" fillId="25" borderId="21" xfId="0" applyFont="1" applyFill="1" applyBorder="1" applyAlignment="1">
      <alignment vertical="center" wrapText="1"/>
    </xf>
    <xf numFmtId="1" fontId="5" fillId="26" borderId="26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0" fontId="0" fillId="0" borderId="27" xfId="0" applyFont="1" applyBorder="1" applyAlignment="1">
      <alignment/>
    </xf>
    <xf numFmtId="0" fontId="5" fillId="25" borderId="28" xfId="0" applyFont="1" applyFill="1" applyBorder="1" applyAlignment="1">
      <alignment horizontal="center" vertical="center" wrapText="1"/>
    </xf>
    <xf numFmtId="177" fontId="5" fillId="25" borderId="29" xfId="0" applyNumberFormat="1" applyFont="1" applyFill="1" applyBorder="1" applyAlignment="1">
      <alignment horizontal="center" vertical="top" wrapText="1"/>
    </xf>
    <xf numFmtId="2" fontId="5" fillId="25" borderId="30" xfId="0" applyNumberFormat="1" applyFont="1" applyFill="1" applyBorder="1" applyAlignment="1">
      <alignment horizontal="center" vertical="top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5" fillId="26" borderId="34" xfId="0" applyFont="1" applyFill="1" applyBorder="1" applyAlignment="1">
      <alignment horizontal="center" vertical="center" wrapText="1"/>
    </xf>
    <xf numFmtId="1" fontId="5" fillId="26" borderId="35" xfId="0" applyNumberFormat="1" applyFont="1" applyFill="1" applyBorder="1" applyAlignment="1">
      <alignment horizontal="center" vertical="top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26" borderId="40" xfId="0" applyFont="1" applyFill="1" applyBorder="1" applyAlignment="1">
      <alignment wrapText="1"/>
    </xf>
    <xf numFmtId="1" fontId="6" fillId="26" borderId="41" xfId="0" applyNumberFormat="1" applyFont="1" applyFill="1" applyBorder="1" applyAlignment="1">
      <alignment horizontal="center"/>
    </xf>
    <xf numFmtId="1" fontId="6" fillId="26" borderId="42" xfId="0" applyNumberFormat="1" applyFont="1" applyFill="1" applyBorder="1" applyAlignment="1">
      <alignment horizontal="center"/>
    </xf>
    <xf numFmtId="1" fontId="6" fillId="26" borderId="43" xfId="0" applyNumberFormat="1" applyFont="1" applyFill="1" applyBorder="1" applyAlignment="1">
      <alignment horizontal="center"/>
    </xf>
    <xf numFmtId="1" fontId="5" fillId="26" borderId="4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2" fontId="5" fillId="25" borderId="43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27" borderId="46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5" fillId="27" borderId="3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177" fontId="5" fillId="25" borderId="23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" fontId="6" fillId="26" borderId="47" xfId="0" applyNumberFormat="1" applyFont="1" applyFill="1" applyBorder="1" applyAlignment="1">
      <alignment horizontal="center"/>
    </xf>
    <xf numFmtId="0" fontId="5" fillId="27" borderId="48" xfId="0" applyFont="1" applyFill="1" applyBorder="1" applyAlignment="1">
      <alignment horizontal="center" vertical="center" wrapText="1"/>
    </xf>
    <xf numFmtId="0" fontId="5" fillId="27" borderId="49" xfId="0" applyFont="1" applyFill="1" applyBorder="1" applyAlignment="1">
      <alignment horizontal="center" vertical="center" wrapText="1"/>
    </xf>
    <xf numFmtId="0" fontId="3" fillId="26" borderId="0" xfId="0" applyFont="1" applyFill="1" applyAlignment="1">
      <alignment horizontal="center"/>
    </xf>
    <xf numFmtId="0" fontId="5" fillId="25" borderId="50" xfId="0" applyFont="1" applyFill="1" applyBorder="1" applyAlignment="1">
      <alignment horizontal="center" vertical="center" wrapText="1"/>
    </xf>
    <xf numFmtId="0" fontId="5" fillId="25" borderId="35" xfId="0" applyFont="1" applyFill="1" applyBorder="1" applyAlignment="1">
      <alignment horizontal="center" vertical="center" wrapText="1"/>
    </xf>
    <xf numFmtId="0" fontId="5" fillId="27" borderId="51" xfId="0" applyFont="1" applyFill="1" applyBorder="1" applyAlignment="1">
      <alignment horizontal="center" vertical="center" wrapText="1"/>
    </xf>
    <xf numFmtId="0" fontId="5" fillId="27" borderId="52" xfId="0" applyFont="1" applyFill="1" applyBorder="1" applyAlignment="1">
      <alignment horizontal="center" vertical="center" wrapText="1"/>
    </xf>
    <xf numFmtId="0" fontId="5" fillId="27" borderId="53" xfId="0" applyFont="1" applyFill="1" applyBorder="1" applyAlignment="1">
      <alignment horizontal="center" vertical="center" wrapText="1"/>
    </xf>
    <xf numFmtId="0" fontId="5" fillId="24" borderId="54" xfId="0" applyFont="1" applyFill="1" applyBorder="1" applyAlignment="1">
      <alignment horizontal="center" vertical="center" wrapText="1"/>
    </xf>
    <xf numFmtId="0" fontId="5" fillId="24" borderId="55" xfId="0" applyFont="1" applyFill="1" applyBorder="1" applyAlignment="1">
      <alignment horizontal="center" vertical="center" wrapText="1"/>
    </xf>
    <xf numFmtId="0" fontId="5" fillId="24" borderId="56" xfId="0" applyFont="1" applyFill="1" applyBorder="1" applyAlignment="1">
      <alignment horizontal="center" vertical="center" wrapText="1"/>
    </xf>
    <xf numFmtId="0" fontId="5" fillId="26" borderId="31" xfId="0" applyFont="1" applyFill="1" applyBorder="1" applyAlignment="1">
      <alignment horizontal="center" vertical="top" wrapText="1"/>
    </xf>
    <xf numFmtId="0" fontId="5" fillId="26" borderId="37" xfId="0" applyFont="1" applyFill="1" applyBorder="1" applyAlignment="1">
      <alignment horizontal="center" vertical="top" wrapText="1"/>
    </xf>
    <xf numFmtId="0" fontId="5" fillId="24" borderId="57" xfId="0" applyFont="1" applyFill="1" applyBorder="1" applyAlignment="1">
      <alignment horizontal="center" vertical="center" wrapText="1"/>
    </xf>
    <xf numFmtId="0" fontId="5" fillId="24" borderId="58" xfId="0" applyFont="1" applyFill="1" applyBorder="1" applyAlignment="1">
      <alignment horizontal="center" vertical="center" wrapText="1"/>
    </xf>
    <xf numFmtId="0" fontId="5" fillId="24" borderId="59" xfId="0" applyFont="1" applyFill="1" applyBorder="1" applyAlignment="1">
      <alignment horizontal="center" vertical="center" wrapText="1"/>
    </xf>
    <xf numFmtId="0" fontId="5" fillId="26" borderId="60" xfId="0" applyFont="1" applyFill="1" applyBorder="1" applyAlignment="1">
      <alignment horizontal="center" vertical="center" wrapText="1"/>
    </xf>
    <xf numFmtId="0" fontId="5" fillId="26" borderId="56" xfId="0" applyFont="1" applyFill="1" applyBorder="1" applyAlignment="1">
      <alignment horizontal="center" vertical="center" wrapText="1"/>
    </xf>
    <xf numFmtId="0" fontId="5" fillId="24" borderId="61" xfId="0" applyFont="1" applyFill="1" applyBorder="1" applyAlignment="1">
      <alignment horizontal="center" vertical="center" wrapText="1"/>
    </xf>
    <xf numFmtId="0" fontId="5" fillId="24" borderId="62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1" fontId="26" fillId="0" borderId="45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5" fillId="24" borderId="21" xfId="0" applyFont="1" applyFill="1" applyBorder="1" applyAlignment="1">
      <alignment horizontal="center" vertical="center" wrapText="1"/>
    </xf>
    <xf numFmtId="0" fontId="5" fillId="24" borderId="50" xfId="0" applyFont="1" applyFill="1" applyBorder="1" applyAlignment="1">
      <alignment horizontal="center" vertical="center" wrapText="1"/>
    </xf>
    <xf numFmtId="0" fontId="5" fillId="24" borderId="63" xfId="0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" fontId="26" fillId="0" borderId="38" xfId="0" applyNumberFormat="1" applyFont="1" applyBorder="1" applyAlignment="1">
      <alignment horizontal="center"/>
    </xf>
    <xf numFmtId="1" fontId="26" fillId="0" borderId="57" xfId="0" applyNumberFormat="1" applyFont="1" applyBorder="1" applyAlignment="1">
      <alignment horizontal="center"/>
    </xf>
    <xf numFmtId="1" fontId="26" fillId="0" borderId="58" xfId="0" applyNumberFormat="1" applyFont="1" applyBorder="1" applyAlignment="1">
      <alignment horizontal="center"/>
    </xf>
    <xf numFmtId="1" fontId="26" fillId="0" borderId="59" xfId="0" applyNumberFormat="1" applyFont="1" applyBorder="1" applyAlignment="1">
      <alignment horizontal="center"/>
    </xf>
    <xf numFmtId="0" fontId="4" fillId="25" borderId="21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4" fillId="25" borderId="50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 wrapText="1"/>
    </xf>
    <xf numFmtId="0" fontId="26" fillId="25" borderId="46" xfId="0" applyFont="1" applyFill="1" applyBorder="1" applyAlignment="1">
      <alignment horizontal="center" vertical="center" wrapText="1"/>
    </xf>
    <xf numFmtId="0" fontId="26" fillId="25" borderId="50" xfId="0" applyFont="1" applyFill="1" applyBorder="1" applyAlignment="1">
      <alignment horizontal="center" vertical="center" wrapText="1"/>
    </xf>
    <xf numFmtId="0" fontId="5" fillId="24" borderId="64" xfId="0" applyFont="1" applyFill="1" applyBorder="1" applyAlignment="1">
      <alignment horizontal="center" vertical="center" wrapText="1"/>
    </xf>
    <xf numFmtId="0" fontId="5" fillId="24" borderId="65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top" wrapText="1"/>
    </xf>
    <xf numFmtId="0" fontId="5" fillId="24" borderId="4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20" sqref="V20"/>
    </sheetView>
  </sheetViews>
  <sheetFormatPr defaultColWidth="9.00390625" defaultRowHeight="12.75"/>
  <cols>
    <col min="1" max="1" width="26.375" style="6" customWidth="1"/>
    <col min="2" max="2" width="5.375" style="6" customWidth="1"/>
    <col min="3" max="4" width="5.00390625" style="6" customWidth="1"/>
    <col min="5" max="5" width="5.875" style="6" customWidth="1"/>
    <col min="6" max="6" width="8.625" style="6" customWidth="1"/>
    <col min="7" max="7" width="5.25390625" style="6" customWidth="1"/>
    <col min="8" max="8" width="6.625" style="6" customWidth="1"/>
    <col min="9" max="9" width="7.00390625" style="6" hidden="1" customWidth="1"/>
    <col min="10" max="10" width="9.625" style="6" customWidth="1"/>
    <col min="11" max="12" width="12.125" style="6" customWidth="1"/>
    <col min="13" max="13" width="7.125" style="6" customWidth="1"/>
    <col min="14" max="14" width="6.25390625" style="6" customWidth="1"/>
    <col min="15" max="15" width="8.75390625" style="6" customWidth="1"/>
    <col min="16" max="16" width="6.375" style="6" customWidth="1"/>
    <col min="17" max="22" width="7.375" style="6" customWidth="1"/>
    <col min="23" max="23" width="9.75390625" style="6" customWidth="1"/>
    <col min="24" max="16384" width="9.125" style="6" customWidth="1"/>
  </cols>
  <sheetData>
    <row r="1" spans="1:23" ht="15.75">
      <c r="A1" s="82" t="s">
        <v>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ht="13.5" thickBot="1"/>
    <row r="3" spans="1:29" s="5" customFormat="1" ht="12.75" customHeight="1" thickBot="1">
      <c r="A3" s="106" t="s">
        <v>0</v>
      </c>
      <c r="B3" s="88" t="s">
        <v>5</v>
      </c>
      <c r="C3" s="90"/>
      <c r="D3" s="89"/>
      <c r="E3" s="123" t="s">
        <v>2</v>
      </c>
      <c r="F3" s="124"/>
      <c r="G3" s="124"/>
      <c r="H3" s="124"/>
      <c r="I3" s="124"/>
      <c r="J3" s="90"/>
      <c r="K3" s="90"/>
      <c r="L3" s="98" t="s">
        <v>27</v>
      </c>
      <c r="M3" s="93" t="s">
        <v>1</v>
      </c>
      <c r="N3" s="94"/>
      <c r="O3" s="94"/>
      <c r="P3" s="94"/>
      <c r="Q3" s="94"/>
      <c r="R3" s="95"/>
      <c r="S3" s="96" t="s">
        <v>45</v>
      </c>
      <c r="T3" s="97"/>
      <c r="U3" s="83" t="s">
        <v>21</v>
      </c>
      <c r="V3" s="70"/>
      <c r="W3" s="85" t="s">
        <v>28</v>
      </c>
      <c r="X3" s="4"/>
      <c r="Y3" s="4"/>
      <c r="Z3" s="4"/>
      <c r="AA3" s="4"/>
      <c r="AB3" s="4"/>
      <c r="AC3" s="4"/>
    </row>
    <row r="4" spans="1:29" s="5" customFormat="1" ht="24.75" customHeight="1">
      <c r="A4" s="107"/>
      <c r="B4" s="108"/>
      <c r="C4" s="109"/>
      <c r="D4" s="110"/>
      <c r="E4" s="88" t="s">
        <v>3</v>
      </c>
      <c r="F4" s="89"/>
      <c r="G4" s="88" t="s">
        <v>4</v>
      </c>
      <c r="H4" s="90"/>
      <c r="I4" s="89"/>
      <c r="J4" s="125" t="s">
        <v>34</v>
      </c>
      <c r="K4" s="109" t="s">
        <v>33</v>
      </c>
      <c r="L4" s="99"/>
      <c r="M4" s="104" t="s">
        <v>24</v>
      </c>
      <c r="N4" s="127"/>
      <c r="O4" s="127"/>
      <c r="P4" s="105"/>
      <c r="Q4" s="104" t="s">
        <v>25</v>
      </c>
      <c r="R4" s="105"/>
      <c r="S4" s="91" t="s">
        <v>46</v>
      </c>
      <c r="T4" s="126" t="s">
        <v>47</v>
      </c>
      <c r="U4" s="84"/>
      <c r="V4" s="80">
        <v>2022</v>
      </c>
      <c r="W4" s="86"/>
      <c r="X4" s="4"/>
      <c r="Y4" s="4"/>
      <c r="Z4" s="4"/>
      <c r="AA4" s="4"/>
      <c r="AB4" s="4"/>
      <c r="AC4" s="4"/>
    </row>
    <row r="5" spans="1:29" s="5" customFormat="1" ht="120">
      <c r="A5" s="107"/>
      <c r="B5" s="46" t="s">
        <v>22</v>
      </c>
      <c r="C5" s="44" t="s">
        <v>19</v>
      </c>
      <c r="D5" s="47" t="s">
        <v>18</v>
      </c>
      <c r="E5" s="21" t="s">
        <v>20</v>
      </c>
      <c r="F5" s="47" t="s">
        <v>41</v>
      </c>
      <c r="G5" s="21" t="s">
        <v>20</v>
      </c>
      <c r="H5" s="44" t="s">
        <v>40</v>
      </c>
      <c r="I5" s="22"/>
      <c r="J5" s="125"/>
      <c r="K5" s="109"/>
      <c r="L5" s="100"/>
      <c r="M5" s="46" t="s">
        <v>35</v>
      </c>
      <c r="N5" s="44" t="s">
        <v>42</v>
      </c>
      <c r="O5" s="44" t="s">
        <v>36</v>
      </c>
      <c r="P5" s="47" t="s">
        <v>37</v>
      </c>
      <c r="Q5" s="46" t="s">
        <v>26</v>
      </c>
      <c r="R5" s="47" t="s">
        <v>38</v>
      </c>
      <c r="S5" s="92"/>
      <c r="T5" s="126"/>
      <c r="U5" s="84"/>
      <c r="V5" s="81"/>
      <c r="W5" s="87"/>
      <c r="X5" s="4"/>
      <c r="Y5" s="4"/>
      <c r="Z5" s="4"/>
      <c r="AA5" s="4"/>
      <c r="AB5" s="4"/>
      <c r="AC5" s="4"/>
    </row>
    <row r="6" spans="1:29" s="5" customFormat="1" ht="12.75">
      <c r="A6" s="107"/>
      <c r="B6" s="26">
        <v>1</v>
      </c>
      <c r="C6" s="43">
        <v>2</v>
      </c>
      <c r="D6" s="27">
        <v>3</v>
      </c>
      <c r="E6" s="26">
        <v>4</v>
      </c>
      <c r="F6" s="27">
        <v>5</v>
      </c>
      <c r="G6" s="26">
        <v>6</v>
      </c>
      <c r="H6" s="43">
        <v>7</v>
      </c>
      <c r="I6" s="27"/>
      <c r="J6" s="42">
        <v>8</v>
      </c>
      <c r="K6" s="43">
        <v>9</v>
      </c>
      <c r="L6" s="45">
        <v>10</v>
      </c>
      <c r="M6" s="26">
        <v>11</v>
      </c>
      <c r="N6" s="43">
        <v>12</v>
      </c>
      <c r="O6" s="43">
        <v>13</v>
      </c>
      <c r="P6" s="27">
        <v>14</v>
      </c>
      <c r="Q6" s="26">
        <v>15</v>
      </c>
      <c r="R6" s="27">
        <v>16</v>
      </c>
      <c r="S6" s="50">
        <v>17</v>
      </c>
      <c r="T6" s="48">
        <v>18</v>
      </c>
      <c r="U6" s="39">
        <v>19</v>
      </c>
      <c r="V6" s="71">
        <v>20</v>
      </c>
      <c r="W6" s="72">
        <v>23</v>
      </c>
      <c r="X6" s="4"/>
      <c r="Y6" s="4"/>
      <c r="Z6" s="4"/>
      <c r="AA6" s="4"/>
      <c r="AB6" s="4"/>
      <c r="AC6" s="4"/>
    </row>
    <row r="7" spans="1:29" s="5" customFormat="1" ht="13.5" thickBot="1">
      <c r="A7" s="64" t="s">
        <v>48</v>
      </c>
      <c r="B7" s="64">
        <v>4</v>
      </c>
      <c r="C7" s="65">
        <v>3</v>
      </c>
      <c r="D7" s="65">
        <v>0.5</v>
      </c>
      <c r="E7" s="65">
        <v>3</v>
      </c>
      <c r="F7" s="65">
        <v>5</v>
      </c>
      <c r="G7" s="65">
        <v>2</v>
      </c>
      <c r="H7" s="65">
        <v>3</v>
      </c>
      <c r="I7" s="65">
        <v>1</v>
      </c>
      <c r="J7" s="65">
        <v>3</v>
      </c>
      <c r="K7" s="65"/>
      <c r="L7" s="65">
        <v>4</v>
      </c>
      <c r="M7" s="65">
        <v>40</v>
      </c>
      <c r="N7" s="65">
        <v>20</v>
      </c>
      <c r="O7" s="65">
        <v>6</v>
      </c>
      <c r="P7" s="65">
        <v>5</v>
      </c>
      <c r="Q7" s="65">
        <v>4</v>
      </c>
      <c r="R7" s="65">
        <v>2</v>
      </c>
      <c r="S7" s="66"/>
      <c r="T7" s="66"/>
      <c r="U7" s="67"/>
      <c r="V7" s="73"/>
      <c r="W7" s="74"/>
      <c r="X7" s="4"/>
      <c r="Y7" s="4"/>
      <c r="Z7" s="4"/>
      <c r="AA7" s="4"/>
      <c r="AB7" s="4"/>
      <c r="AC7" s="4"/>
    </row>
    <row r="8" spans="1:29" s="5" customFormat="1" ht="12.75">
      <c r="A8" s="28" t="s">
        <v>15</v>
      </c>
      <c r="B8" s="120" t="s">
        <v>15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4"/>
      <c r="Y8" s="4"/>
      <c r="Z8" s="4"/>
      <c r="AA8" s="4"/>
      <c r="AB8" s="4"/>
      <c r="AC8" s="4"/>
    </row>
    <row r="9" spans="1:23" ht="13.5" thickBot="1">
      <c r="A9" s="29" t="s">
        <v>6</v>
      </c>
      <c r="B9" s="16">
        <v>9</v>
      </c>
      <c r="C9" s="7">
        <v>74</v>
      </c>
      <c r="D9" s="17">
        <v>0</v>
      </c>
      <c r="E9" s="16">
        <v>41</v>
      </c>
      <c r="F9" s="17">
        <v>17</v>
      </c>
      <c r="G9" s="16">
        <v>18</v>
      </c>
      <c r="H9" s="7">
        <v>10</v>
      </c>
      <c r="I9" s="17"/>
      <c r="J9" s="12">
        <v>7</v>
      </c>
      <c r="K9" s="7">
        <v>8</v>
      </c>
      <c r="L9" s="23">
        <v>2</v>
      </c>
      <c r="M9" s="16">
        <v>7</v>
      </c>
      <c r="N9" s="7">
        <v>7</v>
      </c>
      <c r="O9" s="7">
        <v>20</v>
      </c>
      <c r="P9" s="17">
        <v>0</v>
      </c>
      <c r="Q9" s="16">
        <v>2</v>
      </c>
      <c r="R9" s="17">
        <v>44</v>
      </c>
      <c r="S9" s="51">
        <f>M9*40+N9*20+O9*6+P9*5+Q9*4+L9*4+R9*2</f>
        <v>644</v>
      </c>
      <c r="T9" s="36">
        <f>B9*4+C9*3+D9*0.5+E9*3+F9*5+G9*2+H9*3+I9</f>
        <v>532</v>
      </c>
      <c r="U9" s="40">
        <f>(S9+T9)/W9</f>
        <v>2.444906444906445</v>
      </c>
      <c r="V9" s="37" t="s">
        <v>39</v>
      </c>
      <c r="W9" s="17">
        <v>481</v>
      </c>
    </row>
    <row r="10" spans="1:23" ht="13.5" thickBot="1">
      <c r="A10" s="29" t="s">
        <v>7</v>
      </c>
      <c r="B10" s="16">
        <v>3</v>
      </c>
      <c r="C10" s="7">
        <v>26</v>
      </c>
      <c r="D10" s="17">
        <v>0</v>
      </c>
      <c r="E10" s="16">
        <v>195</v>
      </c>
      <c r="F10" s="17">
        <v>15</v>
      </c>
      <c r="G10" s="16">
        <v>10</v>
      </c>
      <c r="H10" s="7">
        <v>0</v>
      </c>
      <c r="I10" s="17"/>
      <c r="J10" s="12">
        <v>0</v>
      </c>
      <c r="K10" s="7">
        <v>6</v>
      </c>
      <c r="L10" s="23">
        <v>6</v>
      </c>
      <c r="M10" s="24">
        <v>5</v>
      </c>
      <c r="N10" s="9">
        <v>7</v>
      </c>
      <c r="O10" s="9">
        <v>34</v>
      </c>
      <c r="P10" s="17">
        <v>0</v>
      </c>
      <c r="Q10" s="16">
        <v>0</v>
      </c>
      <c r="R10" s="17">
        <v>1</v>
      </c>
      <c r="S10" s="51">
        <f aca="true" t="shared" si="0" ref="S10:S20">M10*40+N10*20+O10*6+P10*5+Q10*4+L10*4+R10*2</f>
        <v>570</v>
      </c>
      <c r="T10" s="36">
        <f>B10*4+C10*3+D10*0.5+E10*3+F10*5+G10*2+H10*3+I10</f>
        <v>770</v>
      </c>
      <c r="U10" s="40">
        <f>(S10+T10)/W10</f>
        <v>1.8231292517006803</v>
      </c>
      <c r="V10" s="37" t="s">
        <v>31</v>
      </c>
      <c r="W10" s="17">
        <v>735</v>
      </c>
    </row>
    <row r="11" spans="1:23" ht="13.5" thickBot="1">
      <c r="A11" s="29" t="s">
        <v>9</v>
      </c>
      <c r="B11" s="14">
        <v>30</v>
      </c>
      <c r="C11" s="8">
        <v>32</v>
      </c>
      <c r="D11" s="15">
        <v>0</v>
      </c>
      <c r="E11" s="14">
        <v>125</v>
      </c>
      <c r="F11" s="15">
        <v>40</v>
      </c>
      <c r="G11" s="14">
        <v>0</v>
      </c>
      <c r="H11" s="8">
        <v>0</v>
      </c>
      <c r="I11" s="15"/>
      <c r="J11" s="13">
        <v>5</v>
      </c>
      <c r="K11" s="7">
        <v>10</v>
      </c>
      <c r="L11" s="23">
        <v>1</v>
      </c>
      <c r="M11" s="14">
        <v>4</v>
      </c>
      <c r="N11" s="8">
        <v>4</v>
      </c>
      <c r="O11" s="8">
        <v>35</v>
      </c>
      <c r="P11" s="25">
        <v>0</v>
      </c>
      <c r="Q11" s="14">
        <v>20</v>
      </c>
      <c r="R11" s="15">
        <v>0</v>
      </c>
      <c r="S11" s="51">
        <f t="shared" si="0"/>
        <v>534</v>
      </c>
      <c r="T11" s="36">
        <f>B11*4+C11*3+D11*0.5+E11*3+F11*5+G11*2+H11*3+I11</f>
        <v>791</v>
      </c>
      <c r="U11" s="40">
        <f>(S11+T11)/W11</f>
        <v>2.0322085889570554</v>
      </c>
      <c r="V11" s="37" t="s">
        <v>30</v>
      </c>
      <c r="W11" s="17">
        <v>652</v>
      </c>
    </row>
    <row r="12" spans="1:23" ht="13.5" thickBot="1">
      <c r="A12" s="76" t="s">
        <v>12</v>
      </c>
      <c r="B12" s="18">
        <v>47</v>
      </c>
      <c r="C12" s="19">
        <v>98</v>
      </c>
      <c r="D12" s="20">
        <v>0</v>
      </c>
      <c r="E12" s="18">
        <v>114</v>
      </c>
      <c r="F12" s="20">
        <v>27</v>
      </c>
      <c r="G12" s="18">
        <v>29</v>
      </c>
      <c r="H12" s="19">
        <v>17</v>
      </c>
      <c r="I12" s="20"/>
      <c r="J12" s="31">
        <v>2</v>
      </c>
      <c r="K12" s="32">
        <v>17</v>
      </c>
      <c r="L12" s="33">
        <v>5</v>
      </c>
      <c r="M12" s="18">
        <v>22</v>
      </c>
      <c r="N12" s="19">
        <v>9</v>
      </c>
      <c r="O12" s="19">
        <v>30</v>
      </c>
      <c r="P12" s="20">
        <v>6</v>
      </c>
      <c r="Q12" s="18">
        <v>3</v>
      </c>
      <c r="R12" s="20">
        <v>11</v>
      </c>
      <c r="S12" s="51">
        <f t="shared" si="0"/>
        <v>1324</v>
      </c>
      <c r="T12" s="36">
        <f>B12*4+C12*3+D12*0.5+E12*3+F12*5+G12*2+H12*3+I12</f>
        <v>1068</v>
      </c>
      <c r="U12" s="40">
        <f>(S12+T12)/W12</f>
        <v>4.736633663366336</v>
      </c>
      <c r="V12" s="37" t="s">
        <v>29</v>
      </c>
      <c r="W12" s="34">
        <v>505</v>
      </c>
    </row>
    <row r="13" spans="1:23" s="5" customFormat="1" ht="12.75">
      <c r="A13" s="35" t="s">
        <v>16</v>
      </c>
      <c r="B13" s="117" t="s">
        <v>16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9"/>
    </row>
    <row r="14" spans="1:23" ht="13.5" thickBot="1">
      <c r="A14" s="29" t="s">
        <v>8</v>
      </c>
      <c r="B14" s="16">
        <v>130</v>
      </c>
      <c r="C14" s="7">
        <v>50</v>
      </c>
      <c r="D14" s="17">
        <v>117</v>
      </c>
      <c r="E14" s="16">
        <v>132</v>
      </c>
      <c r="F14" s="17">
        <v>14</v>
      </c>
      <c r="G14" s="16">
        <v>11</v>
      </c>
      <c r="H14" s="7">
        <v>11</v>
      </c>
      <c r="I14" s="17"/>
      <c r="J14" s="12">
        <v>0</v>
      </c>
      <c r="K14" s="7">
        <v>3</v>
      </c>
      <c r="L14" s="23">
        <v>0</v>
      </c>
      <c r="M14" s="16">
        <v>1</v>
      </c>
      <c r="N14" s="9">
        <v>5</v>
      </c>
      <c r="O14" s="7">
        <v>108</v>
      </c>
      <c r="P14" s="17">
        <v>0</v>
      </c>
      <c r="Q14" s="16">
        <v>4</v>
      </c>
      <c r="R14" s="17">
        <v>2</v>
      </c>
      <c r="S14" s="51">
        <f t="shared" si="0"/>
        <v>808</v>
      </c>
      <c r="T14" s="36">
        <f>B14*4+C14*3+D14*0.5+E14*3+F14*5+G14*2+H14*3+I14</f>
        <v>1249.5</v>
      </c>
      <c r="U14" s="77">
        <f aca="true" t="shared" si="1" ref="U14:U20">(S14+T14)/W14</f>
        <v>4.386993603411514</v>
      </c>
      <c r="V14" s="78" t="s">
        <v>39</v>
      </c>
      <c r="W14" s="17">
        <v>469</v>
      </c>
    </row>
    <row r="15" spans="1:23" ht="13.5" thickBot="1">
      <c r="A15" s="29" t="s">
        <v>10</v>
      </c>
      <c r="B15" s="14">
        <v>21</v>
      </c>
      <c r="C15" s="8">
        <v>40</v>
      </c>
      <c r="D15" s="15">
        <v>0</v>
      </c>
      <c r="E15" s="14">
        <v>14</v>
      </c>
      <c r="F15" s="15">
        <v>22</v>
      </c>
      <c r="G15" s="14">
        <v>14</v>
      </c>
      <c r="H15" s="8">
        <v>14</v>
      </c>
      <c r="I15" s="15"/>
      <c r="J15" s="13">
        <v>1</v>
      </c>
      <c r="K15" s="7">
        <v>4</v>
      </c>
      <c r="L15" s="23">
        <v>1</v>
      </c>
      <c r="M15" s="14">
        <v>3</v>
      </c>
      <c r="N15" s="8">
        <v>8</v>
      </c>
      <c r="O15" s="8">
        <v>58</v>
      </c>
      <c r="P15" s="15">
        <v>31</v>
      </c>
      <c r="Q15" s="14">
        <v>24</v>
      </c>
      <c r="R15" s="15">
        <v>7</v>
      </c>
      <c r="S15" s="51">
        <f t="shared" si="0"/>
        <v>897</v>
      </c>
      <c r="T15" s="36">
        <f aca="true" t="shared" si="2" ref="T15:T20">B15*4+C15*3+D15*0.5+E15*3+F15*5+G15*2+H15*3+I15</f>
        <v>426</v>
      </c>
      <c r="U15" s="77">
        <f t="shared" si="1"/>
        <v>4.562068965517241</v>
      </c>
      <c r="V15" s="78" t="s">
        <v>29</v>
      </c>
      <c r="W15" s="17">
        <v>290</v>
      </c>
    </row>
    <row r="16" spans="1:23" ht="24.75" thickBot="1">
      <c r="A16" s="29" t="s">
        <v>11</v>
      </c>
      <c r="B16" s="14">
        <v>11</v>
      </c>
      <c r="C16" s="8">
        <v>22</v>
      </c>
      <c r="D16" s="15">
        <v>34</v>
      </c>
      <c r="E16" s="14">
        <v>25</v>
      </c>
      <c r="F16" s="15">
        <v>12</v>
      </c>
      <c r="G16" s="14">
        <v>18</v>
      </c>
      <c r="H16" s="8">
        <v>5</v>
      </c>
      <c r="I16" s="15"/>
      <c r="J16" s="13">
        <v>0</v>
      </c>
      <c r="K16" s="7">
        <v>1</v>
      </c>
      <c r="L16" s="23">
        <v>0</v>
      </c>
      <c r="M16" s="14">
        <v>1</v>
      </c>
      <c r="N16" s="8">
        <v>4</v>
      </c>
      <c r="O16" s="8">
        <v>68</v>
      </c>
      <c r="P16" s="15">
        <v>0</v>
      </c>
      <c r="Q16" s="14">
        <v>0</v>
      </c>
      <c r="R16" s="15">
        <v>0</v>
      </c>
      <c r="S16" s="51">
        <f t="shared" si="0"/>
        <v>528</v>
      </c>
      <c r="T16" s="36">
        <f t="shared" si="2"/>
        <v>313</v>
      </c>
      <c r="U16" s="77">
        <f t="shared" si="1"/>
        <v>1.633009708737864</v>
      </c>
      <c r="V16" s="78" t="s">
        <v>43</v>
      </c>
      <c r="W16" s="17">
        <v>515</v>
      </c>
    </row>
    <row r="17" spans="1:23" ht="13.5" thickBot="1">
      <c r="A17" s="29" t="s">
        <v>13</v>
      </c>
      <c r="B17" s="14">
        <v>137</v>
      </c>
      <c r="C17" s="8">
        <v>20</v>
      </c>
      <c r="D17" s="15">
        <v>0</v>
      </c>
      <c r="E17" s="14">
        <v>64</v>
      </c>
      <c r="F17" s="15">
        <v>47</v>
      </c>
      <c r="G17" s="14">
        <v>0</v>
      </c>
      <c r="H17" s="8">
        <v>0</v>
      </c>
      <c r="I17" s="15"/>
      <c r="J17" s="13">
        <v>0</v>
      </c>
      <c r="K17" s="7">
        <v>1</v>
      </c>
      <c r="L17" s="23">
        <v>0</v>
      </c>
      <c r="M17" s="14">
        <v>0</v>
      </c>
      <c r="N17" s="10">
        <v>20</v>
      </c>
      <c r="O17" s="10">
        <v>17</v>
      </c>
      <c r="P17" s="25">
        <v>6</v>
      </c>
      <c r="Q17" s="14">
        <v>47</v>
      </c>
      <c r="R17" s="15">
        <v>213</v>
      </c>
      <c r="S17" s="51">
        <f t="shared" si="0"/>
        <v>1146</v>
      </c>
      <c r="T17" s="36">
        <f t="shared" si="2"/>
        <v>1035</v>
      </c>
      <c r="U17" s="77">
        <f t="shared" si="1"/>
        <v>3.1746724890829694</v>
      </c>
      <c r="V17" s="9" t="s">
        <v>30</v>
      </c>
      <c r="W17" s="17">
        <v>687</v>
      </c>
    </row>
    <row r="18" spans="1:23" ht="13.5" thickBot="1">
      <c r="A18" s="29" t="s">
        <v>14</v>
      </c>
      <c r="B18" s="14">
        <v>130</v>
      </c>
      <c r="C18" s="8">
        <v>8</v>
      </c>
      <c r="D18" s="15">
        <v>0</v>
      </c>
      <c r="E18" s="14">
        <v>56</v>
      </c>
      <c r="F18" s="15">
        <v>27</v>
      </c>
      <c r="G18" s="14">
        <v>4</v>
      </c>
      <c r="H18" s="8">
        <v>2</v>
      </c>
      <c r="I18" s="15"/>
      <c r="J18" s="13">
        <v>0</v>
      </c>
      <c r="K18" s="7">
        <v>0</v>
      </c>
      <c r="L18" s="23">
        <v>0</v>
      </c>
      <c r="M18" s="14">
        <v>0</v>
      </c>
      <c r="N18" s="8">
        <v>18</v>
      </c>
      <c r="O18" s="8">
        <v>63</v>
      </c>
      <c r="P18" s="15">
        <v>4</v>
      </c>
      <c r="Q18" s="14">
        <v>4</v>
      </c>
      <c r="R18" s="15">
        <v>0</v>
      </c>
      <c r="S18" s="51">
        <f t="shared" si="0"/>
        <v>774</v>
      </c>
      <c r="T18" s="36">
        <f t="shared" si="2"/>
        <v>861</v>
      </c>
      <c r="U18" s="77">
        <f t="shared" si="1"/>
        <v>2.8484320557491287</v>
      </c>
      <c r="V18" s="78" t="s">
        <v>31</v>
      </c>
      <c r="W18" s="17">
        <v>574</v>
      </c>
    </row>
    <row r="19" spans="1:23" ht="13.5" thickBot="1">
      <c r="A19" s="29" t="s">
        <v>23</v>
      </c>
      <c r="B19" s="14">
        <v>5</v>
      </c>
      <c r="C19" s="8">
        <v>11</v>
      </c>
      <c r="D19" s="15">
        <v>36</v>
      </c>
      <c r="E19" s="14">
        <v>45</v>
      </c>
      <c r="F19" s="15">
        <v>3</v>
      </c>
      <c r="G19" s="14">
        <v>0</v>
      </c>
      <c r="H19" s="8">
        <v>0</v>
      </c>
      <c r="I19" s="15"/>
      <c r="J19" s="13">
        <v>0</v>
      </c>
      <c r="K19" s="7">
        <v>0</v>
      </c>
      <c r="L19" s="23">
        <v>0</v>
      </c>
      <c r="M19" s="14">
        <v>0</v>
      </c>
      <c r="N19" s="8">
        <v>3</v>
      </c>
      <c r="O19" s="8">
        <v>19</v>
      </c>
      <c r="P19" s="15">
        <v>1</v>
      </c>
      <c r="Q19" s="14">
        <v>0</v>
      </c>
      <c r="R19" s="15">
        <v>0</v>
      </c>
      <c r="S19" s="51">
        <f t="shared" si="0"/>
        <v>179</v>
      </c>
      <c r="T19" s="36">
        <f t="shared" si="2"/>
        <v>221</v>
      </c>
      <c r="U19" s="77">
        <f t="shared" si="1"/>
        <v>4.395604395604396</v>
      </c>
      <c r="V19" s="78" t="s">
        <v>39</v>
      </c>
      <c r="W19" s="17">
        <v>91</v>
      </c>
    </row>
    <row r="20" spans="1:23" ht="13.5" thickBot="1">
      <c r="A20" s="30" t="s">
        <v>44</v>
      </c>
      <c r="B20" s="18">
        <v>28</v>
      </c>
      <c r="C20" s="19">
        <v>1</v>
      </c>
      <c r="D20" s="20">
        <v>0</v>
      </c>
      <c r="E20" s="18">
        <v>18</v>
      </c>
      <c r="F20" s="20">
        <v>3</v>
      </c>
      <c r="G20" s="18">
        <v>0</v>
      </c>
      <c r="H20" s="19">
        <v>0</v>
      </c>
      <c r="I20" s="20"/>
      <c r="J20" s="31">
        <v>0</v>
      </c>
      <c r="K20" s="32">
        <v>0</v>
      </c>
      <c r="L20" s="33">
        <v>0</v>
      </c>
      <c r="M20" s="18">
        <v>0</v>
      </c>
      <c r="N20" s="19">
        <v>0</v>
      </c>
      <c r="O20" s="19">
        <v>4</v>
      </c>
      <c r="P20" s="20">
        <v>0</v>
      </c>
      <c r="Q20" s="18">
        <v>23</v>
      </c>
      <c r="R20" s="20">
        <v>0</v>
      </c>
      <c r="S20" s="51">
        <f t="shared" si="0"/>
        <v>116</v>
      </c>
      <c r="T20" s="36">
        <f t="shared" si="2"/>
        <v>184</v>
      </c>
      <c r="U20" s="77">
        <f t="shared" si="1"/>
        <v>2.459016393442623</v>
      </c>
      <c r="V20" s="78" t="s">
        <v>32</v>
      </c>
      <c r="W20" s="34">
        <v>122</v>
      </c>
    </row>
    <row r="21" spans="1:23" ht="13.5" thickBot="1">
      <c r="A21" s="56" t="s">
        <v>17</v>
      </c>
      <c r="B21" s="79">
        <f>B18+B17+B16+B15+B14+B12+B11+B10+B9+B19+B20</f>
        <v>551</v>
      </c>
      <c r="C21" s="79">
        <f aca="true" t="shared" si="3" ref="C21:Q21">C18+C17+C16+C15+C14+C12+C11+C10+C9+C19+C20</f>
        <v>382</v>
      </c>
      <c r="D21" s="79">
        <f t="shared" si="3"/>
        <v>187</v>
      </c>
      <c r="E21" s="79">
        <f t="shared" si="3"/>
        <v>829</v>
      </c>
      <c r="F21" s="79">
        <f t="shared" si="3"/>
        <v>227</v>
      </c>
      <c r="G21" s="79">
        <f t="shared" si="3"/>
        <v>104</v>
      </c>
      <c r="H21" s="79">
        <f t="shared" si="3"/>
        <v>59</v>
      </c>
      <c r="I21" s="79">
        <f t="shared" si="3"/>
        <v>0</v>
      </c>
      <c r="J21" s="57">
        <f t="shared" si="3"/>
        <v>15</v>
      </c>
      <c r="K21" s="57">
        <f t="shared" si="3"/>
        <v>50</v>
      </c>
      <c r="L21" s="57">
        <f t="shared" si="3"/>
        <v>15</v>
      </c>
      <c r="M21" s="57">
        <f t="shared" si="3"/>
        <v>43</v>
      </c>
      <c r="N21" s="57">
        <f t="shared" si="3"/>
        <v>85</v>
      </c>
      <c r="O21" s="57">
        <f t="shared" si="3"/>
        <v>456</v>
      </c>
      <c r="P21" s="57">
        <f t="shared" si="3"/>
        <v>48</v>
      </c>
      <c r="Q21" s="57">
        <f t="shared" si="3"/>
        <v>127</v>
      </c>
      <c r="R21" s="57">
        <f>R18+R17+R16+R15+R14+R12+R11+R10+R9+R19+R20</f>
        <v>278</v>
      </c>
      <c r="S21" s="58"/>
      <c r="T21" s="59"/>
      <c r="U21" s="41"/>
      <c r="V21" s="68"/>
      <c r="W21" s="60">
        <f>W18+W17+W16+W15+W14+W12+W11+W10+W9+W19+W20</f>
        <v>5121</v>
      </c>
    </row>
    <row r="22" spans="1:22" ht="13.5" thickBot="1">
      <c r="A22" s="52"/>
      <c r="B22" s="111">
        <f>B21+C21+D21</f>
        <v>1120</v>
      </c>
      <c r="C22" s="112"/>
      <c r="D22" s="112"/>
      <c r="E22" s="111">
        <f>E21+F21</f>
        <v>1056</v>
      </c>
      <c r="F22" s="112"/>
      <c r="G22" s="111">
        <f>G21+H21+I21</f>
        <v>163</v>
      </c>
      <c r="H22" s="112"/>
      <c r="I22" s="112"/>
      <c r="J22" s="53"/>
      <c r="K22" s="38"/>
      <c r="L22" s="52"/>
      <c r="M22" s="101">
        <f>M21+N21+O21+P21</f>
        <v>632</v>
      </c>
      <c r="N22" s="102"/>
      <c r="O22" s="102"/>
      <c r="P22" s="103"/>
      <c r="Q22" s="101">
        <f>Q21+R21+S21</f>
        <v>405</v>
      </c>
      <c r="R22" s="113"/>
      <c r="S22" s="54"/>
      <c r="T22" s="55"/>
      <c r="U22" s="38"/>
      <c r="V22" s="69"/>
    </row>
    <row r="23" spans="1:20" ht="13.5" thickBot="1">
      <c r="A23" s="11"/>
      <c r="B23" s="111">
        <f>B22+E22+G22</f>
        <v>2339</v>
      </c>
      <c r="C23" s="112"/>
      <c r="D23" s="112"/>
      <c r="E23" s="112"/>
      <c r="F23" s="112"/>
      <c r="G23" s="112"/>
      <c r="H23" s="112"/>
      <c r="I23" s="112"/>
      <c r="J23" s="11"/>
      <c r="K23" s="11"/>
      <c r="L23" s="11"/>
      <c r="M23" s="114">
        <f>M22+Q22</f>
        <v>1037</v>
      </c>
      <c r="N23" s="115"/>
      <c r="O23" s="115"/>
      <c r="P23" s="115"/>
      <c r="Q23" s="115"/>
      <c r="R23" s="116"/>
      <c r="S23" s="49"/>
      <c r="T23" s="49"/>
    </row>
  </sheetData>
  <sheetProtection/>
  <mergeCells count="27">
    <mergeCell ref="M23:R23"/>
    <mergeCell ref="B13:W13"/>
    <mergeCell ref="B8:W8"/>
    <mergeCell ref="E3:K3"/>
    <mergeCell ref="J4:J5"/>
    <mergeCell ref="T4:T5"/>
    <mergeCell ref="B23:I23"/>
    <mergeCell ref="M4:P4"/>
    <mergeCell ref="K4:K5"/>
    <mergeCell ref="M22:P22"/>
    <mergeCell ref="Q4:R4"/>
    <mergeCell ref="A3:A6"/>
    <mergeCell ref="B3:D4"/>
    <mergeCell ref="B22:D22"/>
    <mergeCell ref="E22:F22"/>
    <mergeCell ref="G22:I22"/>
    <mergeCell ref="Q22:R22"/>
    <mergeCell ref="V4:V5"/>
    <mergeCell ref="A1:W1"/>
    <mergeCell ref="U3:U5"/>
    <mergeCell ref="W3:W5"/>
    <mergeCell ref="E4:F4"/>
    <mergeCell ref="G4:I4"/>
    <mergeCell ref="S4:S5"/>
    <mergeCell ref="M3:R3"/>
    <mergeCell ref="S3:T3"/>
    <mergeCell ref="L3:L5"/>
  </mergeCells>
  <printOptions/>
  <pageMargins left="0.35433070866141736" right="0.2755905511811024" top="0.3937007874015748" bottom="0.5905511811023623" header="0" footer="0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:G1"/>
    </sheetView>
  </sheetViews>
  <sheetFormatPr defaultColWidth="9.00390625" defaultRowHeight="12.75"/>
  <cols>
    <col min="1" max="1" width="35.875" style="0" customWidth="1"/>
    <col min="2" max="5" width="16.00390625" style="0" customWidth="1"/>
    <col min="6" max="6" width="11.25390625" style="0" customWidth="1"/>
    <col min="7" max="7" width="13.125" style="0" customWidth="1"/>
  </cols>
  <sheetData>
    <row r="1" spans="1:8" ht="15.75">
      <c r="A1" s="2"/>
      <c r="B1" s="128">
        <v>2019</v>
      </c>
      <c r="C1" s="128"/>
      <c r="D1" s="128">
        <v>2020</v>
      </c>
      <c r="E1" s="128"/>
      <c r="F1" s="128">
        <v>2021</v>
      </c>
      <c r="G1" s="128"/>
      <c r="H1" s="3"/>
    </row>
    <row r="2" spans="1:8" ht="63">
      <c r="A2" s="2" t="s">
        <v>0</v>
      </c>
      <c r="B2" s="1" t="s">
        <v>46</v>
      </c>
      <c r="C2" s="1" t="s">
        <v>47</v>
      </c>
      <c r="D2" s="1" t="s">
        <v>46</v>
      </c>
      <c r="E2" s="1" t="s">
        <v>47</v>
      </c>
      <c r="F2" s="1" t="s">
        <v>46</v>
      </c>
      <c r="G2" s="1" t="s">
        <v>47</v>
      </c>
      <c r="H2" s="3"/>
    </row>
    <row r="3" spans="1:8" ht="20.25" customHeight="1">
      <c r="A3" s="1" t="s">
        <v>15</v>
      </c>
      <c r="B3" s="1"/>
      <c r="C3" s="1"/>
      <c r="D3" s="1"/>
      <c r="E3" s="1"/>
      <c r="F3" s="1"/>
      <c r="G3" s="1"/>
      <c r="H3" s="3"/>
    </row>
    <row r="4" spans="1:7" ht="12.75">
      <c r="A4" s="63" t="s">
        <v>6</v>
      </c>
      <c r="B4" s="61"/>
      <c r="C4" s="61"/>
      <c r="D4" s="61">
        <v>732</v>
      </c>
      <c r="E4" s="61">
        <v>486</v>
      </c>
      <c r="F4" s="61">
        <v>717</v>
      </c>
      <c r="G4" s="61">
        <v>442</v>
      </c>
    </row>
    <row r="5" spans="1:7" ht="12.75">
      <c r="A5" s="63" t="s">
        <v>7</v>
      </c>
      <c r="B5" s="61"/>
      <c r="C5" s="61"/>
      <c r="D5" s="61">
        <v>626</v>
      </c>
      <c r="E5" s="61">
        <v>697</v>
      </c>
      <c r="F5" s="61">
        <v>840</v>
      </c>
      <c r="G5" s="61">
        <v>884</v>
      </c>
    </row>
    <row r="6" spans="1:7" ht="12.75">
      <c r="A6" s="63" t="s">
        <v>9</v>
      </c>
      <c r="B6" s="61"/>
      <c r="C6" s="61"/>
      <c r="D6" s="61">
        <v>355</v>
      </c>
      <c r="E6" s="61">
        <v>436</v>
      </c>
      <c r="F6" s="61">
        <v>498</v>
      </c>
      <c r="G6" s="61">
        <v>781</v>
      </c>
    </row>
    <row r="7" spans="1:7" ht="12.75">
      <c r="A7" s="63" t="s">
        <v>12</v>
      </c>
      <c r="B7" s="61"/>
      <c r="C7" s="61"/>
      <c r="D7" s="61">
        <v>2026</v>
      </c>
      <c r="E7" s="61">
        <v>840</v>
      </c>
      <c r="F7" s="61">
        <v>0</v>
      </c>
      <c r="G7" s="61">
        <v>0</v>
      </c>
    </row>
    <row r="8" spans="1:7" ht="18" customHeight="1">
      <c r="A8" s="62" t="s">
        <v>16</v>
      </c>
      <c r="B8" s="61"/>
      <c r="C8" s="61"/>
      <c r="D8" s="61"/>
      <c r="E8" s="61"/>
      <c r="F8" s="61"/>
      <c r="G8" s="61"/>
    </row>
    <row r="9" spans="1:7" ht="12.75">
      <c r="A9" s="63" t="s">
        <v>8</v>
      </c>
      <c r="B9" s="61">
        <v>535</v>
      </c>
      <c r="C9" s="61">
        <v>1093</v>
      </c>
      <c r="D9" s="75">
        <v>421</v>
      </c>
      <c r="E9" s="75">
        <v>665</v>
      </c>
      <c r="F9" s="61">
        <v>561</v>
      </c>
      <c r="G9" s="61">
        <v>947.5</v>
      </c>
    </row>
    <row r="10" spans="1:7" ht="12.75">
      <c r="A10" s="63" t="s">
        <v>10</v>
      </c>
      <c r="B10" s="61">
        <v>1183</v>
      </c>
      <c r="C10" s="61">
        <v>554</v>
      </c>
      <c r="D10" s="75">
        <v>718</v>
      </c>
      <c r="E10" s="75">
        <v>399</v>
      </c>
      <c r="F10" s="61">
        <v>1291</v>
      </c>
      <c r="G10" s="61">
        <v>490</v>
      </c>
    </row>
    <row r="11" spans="1:7" ht="12.75">
      <c r="A11" s="63" t="s">
        <v>11</v>
      </c>
      <c r="B11" s="61">
        <v>430</v>
      </c>
      <c r="C11" s="61">
        <v>401.5</v>
      </c>
      <c r="D11" s="75">
        <v>322</v>
      </c>
      <c r="E11" s="75">
        <v>363</v>
      </c>
      <c r="F11" s="61">
        <v>426</v>
      </c>
      <c r="G11" s="61">
        <v>142.5</v>
      </c>
    </row>
    <row r="12" spans="1:7" ht="12.75">
      <c r="A12" s="63" t="s">
        <v>13</v>
      </c>
      <c r="B12" s="61">
        <v>1215</v>
      </c>
      <c r="C12" s="61">
        <v>1241</v>
      </c>
      <c r="D12" s="75">
        <v>844</v>
      </c>
      <c r="E12" s="75">
        <v>588</v>
      </c>
      <c r="F12" s="61">
        <v>817</v>
      </c>
      <c r="G12" s="61">
        <v>829</v>
      </c>
    </row>
    <row r="13" spans="1:7" ht="12.75">
      <c r="A13" s="63" t="s">
        <v>14</v>
      </c>
      <c r="B13" s="61">
        <v>727</v>
      </c>
      <c r="C13" s="61">
        <v>1166</v>
      </c>
      <c r="D13" s="75">
        <v>726</v>
      </c>
      <c r="E13" s="75">
        <v>834</v>
      </c>
      <c r="F13" s="61">
        <v>708</v>
      </c>
      <c r="G13" s="61">
        <v>1136</v>
      </c>
    </row>
    <row r="14" spans="1:7" ht="12.75">
      <c r="A14" s="63" t="s">
        <v>23</v>
      </c>
      <c r="B14" s="61">
        <v>252</v>
      </c>
      <c r="C14" s="61">
        <v>376</v>
      </c>
      <c r="D14" s="75">
        <v>364</v>
      </c>
      <c r="E14" s="75">
        <v>169.5</v>
      </c>
      <c r="F14" s="61">
        <v>254</v>
      </c>
      <c r="G14" s="61">
        <v>255.5</v>
      </c>
    </row>
    <row r="15" spans="1:7" ht="12.75">
      <c r="A15" s="63" t="s">
        <v>44</v>
      </c>
      <c r="B15" s="61">
        <v>0</v>
      </c>
      <c r="C15" s="61">
        <v>0</v>
      </c>
      <c r="D15" s="75">
        <v>26</v>
      </c>
      <c r="E15" s="75">
        <v>61</v>
      </c>
      <c r="F15" s="61">
        <v>116</v>
      </c>
      <c r="G15" s="61">
        <v>125</v>
      </c>
    </row>
  </sheetData>
  <sheetProtection/>
  <mergeCells count="3">
    <mergeCell ref="B1:C1"/>
    <mergeCell ref="D1:E1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nis</cp:lastModifiedBy>
  <cp:lastPrinted>2023-02-09T11:56:44Z</cp:lastPrinted>
  <dcterms:created xsi:type="dcterms:W3CDTF">2012-01-24T12:47:42Z</dcterms:created>
  <dcterms:modified xsi:type="dcterms:W3CDTF">2023-02-13T08:51:08Z</dcterms:modified>
  <cp:category/>
  <cp:version/>
  <cp:contentType/>
  <cp:contentStatus/>
</cp:coreProperties>
</file>